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VZ zhotovitel/Realizacni PD_Pohansko_vykazy vymer/Rozpocet - MU/"/>
    </mc:Choice>
  </mc:AlternateContent>
  <xr:revisionPtr revIDLastSave="11" documentId="11_6BD959090E9D6ED683FF6DCB172376BBEB2299A7" xr6:coauthVersionLast="47" xr6:coauthVersionMax="47" xr10:uidLastSave="{C33B5348-76F5-4F2E-B6AC-831FEC6486B6}"/>
  <bookViews>
    <workbookView xWindow="-120" yWindow="-120" windowWidth="29040" windowHeight="17520" tabRatio="815" activeTab="1" xr2:uid="{00000000-000D-0000-FFFF-FFFF00000000}"/>
  </bookViews>
  <sheets>
    <sheet name="Krycí list" sheetId="11" r:id="rId1"/>
    <sheet name="ELEKTROINSTALACE" sheetId="38" r:id="rId2"/>
  </sheets>
  <externalReferences>
    <externalReference r:id="rId3"/>
  </externalReferences>
  <definedNames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>#REF!</definedName>
    <definedName name="Datum">'Krycí list'!$C$28</definedName>
    <definedName name="Dil">#REF!</definedName>
    <definedName name="Dodavka">#REF!</definedName>
    <definedName name="Dodavka0">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'Krycí list'!$H$2</definedName>
    <definedName name="MJ">'Krycí list'!$H$5</definedName>
    <definedName name="Mont">#REF!</definedName>
    <definedName name="Montaz0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1">ELEKTROINSTALACE!$A$1:$G$48</definedName>
    <definedName name="_xlnm.Print_Area" localSheetId="0">'Krycí list'!$A$1:$H$45</definedName>
    <definedName name="PocetMJ">'Krycí list'!$H$6</definedName>
    <definedName name="Poznamka">'Krycí list'!$C$38</definedName>
    <definedName name="Projektant">'Krycí list'!$D$8</definedName>
    <definedName name="PSV">#REF!</definedName>
    <definedName name="PSV0">#REF!</definedName>
    <definedName name="RawData">#REF!</definedName>
    <definedName name="RawHeader">#REF!</definedName>
    <definedName name="SazbaDPH1">'Krycí list'!$D$31</definedName>
    <definedName name="SazbaDPH2">'Krycí list'!$D$33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list'!$H$11</definedName>
    <definedName name="Zaklad22">'Krycí list'!$G$33</definedName>
    <definedName name="Zaklad5">'Krycí list'!$G$31</definedName>
    <definedName name="Zhotovitel">'Krycí list'!$D$11:$F$11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8" l="1"/>
  <c r="G11" i="38"/>
  <c r="G12" i="38"/>
  <c r="G15" i="38"/>
  <c r="G16" i="38"/>
  <c r="G19" i="38"/>
  <c r="G20" i="38"/>
  <c r="G21" i="38"/>
  <c r="G24" i="38"/>
  <c r="G32" i="38"/>
  <c r="G33" i="38" s="1"/>
  <c r="G35" i="38"/>
  <c r="G36" i="38"/>
  <c r="G37" i="38"/>
  <c r="G38" i="38"/>
  <c r="G39" i="38"/>
  <c r="G40" i="38"/>
  <c r="G43" i="38"/>
  <c r="G44" i="38"/>
  <c r="G45" i="38"/>
  <c r="G8" i="38" l="1"/>
  <c r="G9" i="38" s="1"/>
  <c r="G41" i="38"/>
  <c r="G46" i="38" s="1"/>
  <c r="G25" i="38"/>
  <c r="G13" i="38"/>
  <c r="G17" i="38"/>
  <c r="G22" i="38"/>
  <c r="G26" i="38" l="1"/>
  <c r="G48" i="38" s="1"/>
  <c r="D17" i="11"/>
  <c r="D18" i="11"/>
  <c r="D34" i="11"/>
  <c r="G34" i="11" s="1"/>
  <c r="D32" i="11"/>
  <c r="D9" i="11"/>
  <c r="H7" i="11"/>
  <c r="D20" i="11" l="1"/>
  <c r="D23" i="11" s="1"/>
  <c r="D24" i="11" s="1"/>
  <c r="G31" i="11" s="1"/>
  <c r="G32" i="11" s="1"/>
  <c r="G35" i="11" s="1"/>
</calcChain>
</file>

<file path=xl/sharedStrings.xml><?xml version="1.0" encoding="utf-8"?>
<sst xmlns="http://schemas.openxmlformats.org/spreadsheetml/2006/main" count="162" uniqueCount="104">
  <si>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</si>
  <si>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</si>
  <si>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</si>
  <si>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</si>
  <si>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</si>
  <si>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</si>
  <si>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</si>
  <si>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</si>
  <si>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</si>
  <si>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Celkem za :</t>
  </si>
  <si>
    <t>KS</t>
  </si>
  <si>
    <t>Instalační krabice (CPV 284 220 00-6)</t>
  </si>
  <si>
    <t>ks</t>
  </si>
  <si>
    <t>KO KRABICE KU 68 - 1902</t>
  </si>
  <si>
    <t>Nosné prvky pro uložení vodičů (CPV 284 223 00-9)</t>
  </si>
  <si>
    <t>m</t>
  </si>
  <si>
    <t>Svítidla (CPV 315 000 00-1)</t>
  </si>
  <si>
    <t>Vodiče (CPV 313 000 00-9)</t>
  </si>
  <si>
    <t>KABEL CYKY 3C x 1.5</t>
  </si>
  <si>
    <t>KABEL CYKY 3C x 2.5</t>
  </si>
  <si>
    <t>Vypínače (CPV 312 120 00-5)</t>
  </si>
  <si>
    <t>Zásuvky (CPV 312 241 00-3)</t>
  </si>
  <si>
    <t>Montáž (CPV 453 100 00-3)</t>
  </si>
  <si>
    <t>Hodinové zúčtovací sazby</t>
  </si>
  <si>
    <t>hod</t>
  </si>
  <si>
    <t>Pomocné práce,kompletace</t>
  </si>
  <si>
    <t>Montáže</t>
  </si>
  <si>
    <t>210203002 </t>
  </si>
  <si>
    <t>210800117 </t>
  </si>
  <si>
    <t>Položení kabelu pod omítku</t>
  </si>
  <si>
    <t>Stavební práce</t>
  </si>
  <si>
    <t>Sekání zdi cihlové, kapsy-krab.&lt;100x100x50mm</t>
  </si>
  <si>
    <t>97303-1616 </t>
  </si>
  <si>
    <t>Cenová kalkulace celkem bez DPH:</t>
  </si>
  <si>
    <t>Rozpočet</t>
  </si>
  <si>
    <t xml:space="preserve">JKSO </t>
  </si>
  <si>
    <t>Objekt</t>
  </si>
  <si>
    <t xml:space="preserve">SKP </t>
  </si>
  <si>
    <t>SO 01</t>
  </si>
  <si>
    <t>Měrná jednotka</t>
  </si>
  <si>
    <t>Stavba</t>
  </si>
  <si>
    <t>Počet jednotek</t>
  </si>
  <si>
    <t xml:space="preserve">Část </t>
  </si>
  <si>
    <t>ELEKTROINSTALACE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</si>
  <si>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</si>
  <si>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</si>
  <si>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</si>
  <si>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</si>
  <si>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</si>
  <si>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</si>
  <si>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</si>
  <si>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</si>
  <si>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</si>
  <si>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</si>
  <si>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</si>
  <si>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</si>
  <si>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</si>
  <si>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</si>
  <si>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</si>
  <si>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</si>
  <si>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</si>
  <si>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</si>
  <si>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</si>
  <si>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</si>
  <si>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</si>
  <si>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</si>
  <si>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</si>
  <si>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</si>
  <si>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</si>
  <si>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</si>
  <si>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</si>
  <si>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</si>
  <si>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</si>
  <si>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</si>
  <si>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</si>
  <si>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</si>
  <si>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</si>
  <si>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</si>
  <si>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</si>
  <si>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</si>
  <si>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</si>
  <si>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</si>
  <si>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Rekonstrukce stavby FF - základna Pohansko</t>
  </si>
  <si>
    <t>POHANSKO Č.P. 2332</t>
  </si>
  <si>
    <t>Ing. Zdeněk Illek</t>
  </si>
  <si>
    <t>Sekání zdi cihlové, kapsy-krab.&lt;150x150x100mm</t>
  </si>
  <si>
    <t>97303-1619 </t>
  </si>
  <si>
    <t>m2</t>
  </si>
  <si>
    <t>Omítka rýh stěn vápenná š. do 15 cm, štuková</t>
  </si>
  <si>
    <t>zapojení el. osoušeče rukou</t>
  </si>
  <si>
    <t>Pospojování</t>
  </si>
  <si>
    <t>Pomocné práce na kabelové trase</t>
  </si>
  <si>
    <t>Montáž svítidla interierového</t>
  </si>
  <si>
    <t>Montáž svítidla - znouzové</t>
  </si>
  <si>
    <t>210201039 </t>
  </si>
  <si>
    <t>Demontáže</t>
  </si>
  <si>
    <t>Zásuvka jednoduchá 230V/16A pod omítku barva bílá</t>
  </si>
  <si>
    <t>Tlačítko zapínací pod omítku barva - bílá</t>
  </si>
  <si>
    <t>Ovladač žaluzí (komplet) barva - bílá</t>
  </si>
  <si>
    <t>Vypínač pod omítku řazení 01 barva - bílá</t>
  </si>
  <si>
    <t>N - LED nouzové svítidlo, přisazené, 3W</t>
  </si>
  <si>
    <t>D - LED svítidlo, přisazené, 27W</t>
  </si>
  <si>
    <t>Položkový rozpočet: ELEKTROINSTALACE</t>
  </si>
  <si>
    <t>POLOŽKOVÝ ROZPOČET  - 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</si>
</sst>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.0500000000000007"/>
      <color indexed="8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/>
    <xf numFmtId="44" fontId="36" fillId="0" borderId="0" applyFont="0" applyFill="0" applyBorder="0" applyAlignment="0" applyProtection="0"/>
  </cellStyleXfs>
  <cellXfs count="134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5" borderId="15" xfId="0" applyFont="1" applyFill="1" applyBorder="1" applyAlignment="1">
      <alignment horizontal="left" vertical="top"/>
    </xf>
    <xf numFmtId="42" fontId="26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8" fillId="0" borderId="19" xfId="43" applyFont="1" applyBorder="1" applyAlignment="1">
      <alignment horizontal="centerContinuous" vertical="top"/>
    </xf>
    <xf numFmtId="0" fontId="29" fillId="0" borderId="20" xfId="43" applyFont="1" applyBorder="1" applyAlignment="1">
      <alignment horizontal="centerContinuous"/>
    </xf>
    <xf numFmtId="0" fontId="29" fillId="0" borderId="21" xfId="43" applyFont="1" applyBorder="1" applyAlignment="1">
      <alignment horizontal="centerContinuous"/>
    </xf>
    <xf numFmtId="0" fontId="27" fillId="0" borderId="0" xfId="43"/>
    <xf numFmtId="0" fontId="30" fillId="38" borderId="22" xfId="43" applyFont="1" applyFill="1" applyBorder="1" applyAlignment="1">
      <alignment horizontal="left"/>
    </xf>
    <xf numFmtId="0" fontId="31" fillId="38" borderId="23" xfId="43" applyFont="1" applyFill="1" applyBorder="1" applyAlignment="1">
      <alignment horizontal="centerContinuous"/>
    </xf>
    <xf numFmtId="49" fontId="32" fillId="38" borderId="24" xfId="43" applyNumberFormat="1" applyFont="1" applyFill="1" applyBorder="1" applyAlignment="1">
      <alignment horizontal="left"/>
    </xf>
    <xf numFmtId="49" fontId="31" fillId="38" borderId="23" xfId="43" applyNumberFormat="1" applyFont="1" applyFill="1" applyBorder="1" applyAlignment="1">
      <alignment horizontal="centerContinuous"/>
    </xf>
    <xf numFmtId="0" fontId="31" fillId="0" borderId="25" xfId="43" applyFont="1" applyBorder="1"/>
    <xf numFmtId="49" fontId="31" fillId="0" borderId="26" xfId="43" applyNumberFormat="1" applyFont="1" applyBorder="1" applyAlignment="1">
      <alignment horizontal="left"/>
    </xf>
    <xf numFmtId="0" fontId="29" fillId="0" borderId="27" xfId="43" applyFont="1" applyBorder="1"/>
    <xf numFmtId="0" fontId="31" fillId="0" borderId="16" xfId="43" applyFont="1" applyBorder="1"/>
    <xf numFmtId="49" fontId="31" fillId="0" borderId="14" xfId="43" applyNumberFormat="1" applyFont="1" applyBorder="1"/>
    <xf numFmtId="49" fontId="31" fillId="0" borderId="16" xfId="43" applyNumberFormat="1" applyFont="1" applyBorder="1"/>
    <xf numFmtId="0" fontId="31" fillId="0" borderId="15" xfId="43" applyFont="1" applyBorder="1"/>
    <xf numFmtId="0" fontId="31" fillId="0" borderId="28" xfId="43" applyFont="1" applyBorder="1" applyAlignment="1">
      <alignment horizontal="left"/>
    </xf>
    <xf numFmtId="0" fontId="30" fillId="0" borderId="27" xfId="43" applyFont="1" applyBorder="1"/>
    <xf numFmtId="49" fontId="31" fillId="0" borderId="28" xfId="43" applyNumberFormat="1" applyFont="1" applyBorder="1" applyAlignment="1">
      <alignment horizontal="left"/>
    </xf>
    <xf numFmtId="49" fontId="30" fillId="38" borderId="27" xfId="43" applyNumberFormat="1" applyFont="1" applyFill="1" applyBorder="1"/>
    <xf numFmtId="49" fontId="29" fillId="38" borderId="16" xfId="43" applyNumberFormat="1" applyFont="1" applyFill="1" applyBorder="1"/>
    <xf numFmtId="49" fontId="30" fillId="38" borderId="14" xfId="43" applyNumberFormat="1" applyFont="1" applyFill="1" applyBorder="1"/>
    <xf numFmtId="49" fontId="29" fillId="38" borderId="14" xfId="43" applyNumberFormat="1" applyFont="1" applyFill="1" applyBorder="1"/>
    <xf numFmtId="3" fontId="31" fillId="0" borderId="28" xfId="43" applyNumberFormat="1" applyFont="1" applyBorder="1" applyAlignment="1">
      <alignment horizontal="left"/>
    </xf>
    <xf numFmtId="49" fontId="30" fillId="38" borderId="29" xfId="43" applyNumberFormat="1" applyFont="1" applyFill="1" applyBorder="1"/>
    <xf numFmtId="49" fontId="29" fillId="38" borderId="30" xfId="43" applyNumberFormat="1" applyFont="1" applyFill="1" applyBorder="1"/>
    <xf numFmtId="49" fontId="30" fillId="38" borderId="0" xfId="43" applyNumberFormat="1" applyFont="1" applyFill="1"/>
    <xf numFmtId="49" fontId="29" fillId="38" borderId="0" xfId="43" applyNumberFormat="1" applyFont="1" applyFill="1"/>
    <xf numFmtId="49" fontId="31" fillId="0" borderId="15" xfId="43" applyNumberFormat="1" applyFont="1" applyBorder="1" applyAlignment="1">
      <alignment horizontal="left"/>
    </xf>
    <xf numFmtId="0" fontId="31" fillId="0" borderId="31" xfId="43" applyFont="1" applyBorder="1"/>
    <xf numFmtId="0" fontId="31" fillId="0" borderId="32" xfId="43" applyFont="1" applyBorder="1" applyAlignment="1">
      <alignment horizontal="left"/>
    </xf>
    <xf numFmtId="0" fontId="31" fillId="0" borderId="32" xfId="43" applyFont="1" applyBorder="1"/>
    <xf numFmtId="3" fontId="27" fillId="0" borderId="0" xfId="43" applyNumberFormat="1"/>
    <xf numFmtId="0" fontId="31" fillId="0" borderId="27" xfId="43" applyFont="1" applyBorder="1"/>
    <xf numFmtId="0" fontId="31" fillId="0" borderId="25" xfId="43" applyFont="1" applyBorder="1" applyAlignment="1">
      <alignment horizontal="left"/>
    </xf>
    <xf numFmtId="0" fontId="31" fillId="0" borderId="33" xfId="43" applyFont="1" applyBorder="1" applyAlignment="1">
      <alignment horizontal="left"/>
    </xf>
    <xf numFmtId="0" fontId="28" fillId="0" borderId="34" xfId="43" applyFont="1" applyBorder="1" applyAlignment="1">
      <alignment horizontal="centerContinuous" vertical="center"/>
    </xf>
    <xf numFmtId="0" fontId="33" fillId="0" borderId="35" xfId="43" applyFont="1" applyBorder="1" applyAlignment="1">
      <alignment horizontal="centerContinuous" vertical="center"/>
    </xf>
    <xf numFmtId="0" fontId="29" fillId="0" borderId="35" xfId="43" applyFont="1" applyBorder="1" applyAlignment="1">
      <alignment horizontal="centerContinuous" vertical="center"/>
    </xf>
    <xf numFmtId="0" fontId="29" fillId="0" borderId="36" xfId="43" applyFont="1" applyBorder="1" applyAlignment="1">
      <alignment horizontal="centerContinuous" vertical="center"/>
    </xf>
    <xf numFmtId="0" fontId="30" fillId="38" borderId="19" xfId="43" applyFont="1" applyFill="1" applyBorder="1" applyAlignment="1">
      <alignment horizontal="left"/>
    </xf>
    <xf numFmtId="0" fontId="29" fillId="38" borderId="20" xfId="43" applyFont="1" applyFill="1" applyBorder="1" applyAlignment="1">
      <alignment horizontal="left"/>
    </xf>
    <xf numFmtId="0" fontId="29" fillId="38" borderId="21" xfId="43" applyFont="1" applyFill="1" applyBorder="1" applyAlignment="1">
      <alignment horizontal="centerContinuous"/>
    </xf>
    <xf numFmtId="0" fontId="30" fillId="38" borderId="20" xfId="43" applyFont="1" applyFill="1" applyBorder="1" applyAlignment="1">
      <alignment horizontal="centerContinuous"/>
    </xf>
    <xf numFmtId="0" fontId="29" fillId="38" borderId="20" xfId="43" applyFont="1" applyFill="1" applyBorder="1" applyAlignment="1">
      <alignment horizontal="centerContinuous"/>
    </xf>
    <xf numFmtId="0" fontId="29" fillId="0" borderId="37" xfId="43" applyFont="1" applyBorder="1"/>
    <xf numFmtId="0" fontId="29" fillId="0" borderId="38" xfId="43" applyFont="1" applyBorder="1"/>
    <xf numFmtId="3" fontId="29" fillId="0" borderId="26" xfId="43" applyNumberFormat="1" applyFont="1" applyBorder="1"/>
    <xf numFmtId="0" fontId="29" fillId="0" borderId="22" xfId="43" applyFont="1" applyBorder="1"/>
    <xf numFmtId="3" fontId="29" fillId="0" borderId="24" xfId="43" applyNumberFormat="1" applyFont="1" applyBorder="1"/>
    <xf numFmtId="0" fontId="29" fillId="0" borderId="23" xfId="43" applyFont="1" applyBorder="1"/>
    <xf numFmtId="3" fontId="29" fillId="0" borderId="14" xfId="43" applyNumberFormat="1" applyFont="1" applyBorder="1"/>
    <xf numFmtId="0" fontId="29" fillId="0" borderId="16" xfId="43" applyFont="1" applyBorder="1"/>
    <xf numFmtId="3" fontId="29" fillId="0" borderId="0" xfId="43" applyNumberFormat="1" applyFont="1"/>
    <xf numFmtId="0" fontId="29" fillId="0" borderId="39" xfId="43" applyFont="1" applyBorder="1"/>
    <xf numFmtId="0" fontId="29" fillId="0" borderId="38" xfId="43" applyFont="1" applyBorder="1" applyAlignment="1">
      <alignment shrinkToFit="1"/>
    </xf>
    <xf numFmtId="0" fontId="29" fillId="0" borderId="40" xfId="43" applyFont="1" applyBorder="1"/>
    <xf numFmtId="0" fontId="29" fillId="0" borderId="29" xfId="43" applyFont="1" applyBorder="1"/>
    <xf numFmtId="0" fontId="29" fillId="0" borderId="0" xfId="43" applyFont="1"/>
    <xf numFmtId="3" fontId="29" fillId="0" borderId="43" xfId="43" applyNumberFormat="1" applyFont="1" applyBorder="1"/>
    <xf numFmtId="0" fontId="29" fillId="0" borderId="41" xfId="43" applyFont="1" applyBorder="1"/>
    <xf numFmtId="3" fontId="29" fillId="0" borderId="44" xfId="43" applyNumberFormat="1" applyFont="1" applyBorder="1"/>
    <xf numFmtId="0" fontId="29" fillId="0" borderId="42" xfId="43" applyFont="1" applyBorder="1"/>
    <xf numFmtId="0" fontId="30" fillId="38" borderId="22" xfId="43" applyFont="1" applyFill="1" applyBorder="1"/>
    <xf numFmtId="0" fontId="30" fillId="38" borderId="24" xfId="43" applyFont="1" applyFill="1" applyBorder="1"/>
    <xf numFmtId="0" fontId="30" fillId="38" borderId="23" xfId="43" applyFont="1" applyFill="1" applyBorder="1"/>
    <xf numFmtId="0" fontId="30" fillId="38" borderId="45" xfId="43" applyFont="1" applyFill="1" applyBorder="1"/>
    <xf numFmtId="0" fontId="30" fillId="38" borderId="46" xfId="43" applyFont="1" applyFill="1" applyBorder="1"/>
    <xf numFmtId="0" fontId="29" fillId="0" borderId="30" xfId="43" applyFont="1" applyBorder="1"/>
    <xf numFmtId="0" fontId="29" fillId="0" borderId="10" xfId="43" applyFont="1" applyBorder="1"/>
    <xf numFmtId="0" fontId="29" fillId="0" borderId="47" xfId="43" applyFont="1" applyBorder="1"/>
    <xf numFmtId="0" fontId="29" fillId="0" borderId="0" xfId="43" applyFont="1" applyAlignment="1">
      <alignment horizontal="right"/>
    </xf>
    <xf numFmtId="165" fontId="29" fillId="0" borderId="0" xfId="43" applyNumberFormat="1" applyFont="1"/>
    <xf numFmtId="0" fontId="29" fillId="0" borderId="48" xfId="43" applyFont="1" applyBorder="1"/>
    <xf numFmtId="0" fontId="29" fillId="0" borderId="49" xfId="43" applyFont="1" applyBorder="1"/>
    <xf numFmtId="0" fontId="29" fillId="0" borderId="50" xfId="43" applyFont="1" applyBorder="1"/>
    <xf numFmtId="0" fontId="29" fillId="0" borderId="12" xfId="43" applyFont="1" applyBorder="1"/>
    <xf numFmtId="166" fontId="29" fillId="0" borderId="18" xfId="43" applyNumberFormat="1" applyFont="1" applyBorder="1" applyAlignment="1">
      <alignment horizontal="right"/>
    </xf>
    <xf numFmtId="0" fontId="29" fillId="0" borderId="18" xfId="43" applyFont="1" applyBorder="1"/>
    <xf numFmtId="0" fontId="29" fillId="0" borderId="14" xfId="43" applyFont="1" applyBorder="1"/>
    <xf numFmtId="166" fontId="29" fillId="0" borderId="16" xfId="43" applyNumberFormat="1" applyFont="1" applyBorder="1" applyAlignment="1">
      <alignment horizontal="right"/>
    </xf>
    <xf numFmtId="0" fontId="33" fillId="38" borderId="41" xfId="43" applyFont="1" applyFill="1" applyBorder="1"/>
    <xf numFmtId="0" fontId="33" fillId="38" borderId="44" xfId="43" applyFont="1" applyFill="1" applyBorder="1"/>
    <xf numFmtId="0" fontId="33" fillId="38" borderId="42" xfId="43" applyFont="1" applyFill="1" applyBorder="1"/>
    <xf numFmtId="0" fontId="34" fillId="0" borderId="0" xfId="43" applyFont="1"/>
    <xf numFmtId="0" fontId="27" fillId="0" borderId="53" xfId="43" applyBorder="1"/>
    <xf numFmtId="0" fontId="27" fillId="0" borderId="54" xfId="43" applyBorder="1"/>
    <xf numFmtId="0" fontId="27" fillId="0" borderId="55" xfId="43" applyBorder="1"/>
    <xf numFmtId="0" fontId="27" fillId="0" borderId="0" xfId="43" applyAlignment="1">
      <alignment vertical="justify"/>
    </xf>
    <xf numFmtId="0" fontId="25" fillId="0" borderId="15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left" vertical="center" wrapText="1"/>
    </xf>
    <xf numFmtId="3" fontId="25" fillId="0" borderId="15" xfId="0" applyNumberFormat="1" applyFont="1" applyBorder="1" applyAlignment="1">
      <alignment horizontal="right" vertical="center"/>
    </xf>
    <xf numFmtId="164" fontId="25" fillId="0" borderId="15" xfId="1" applyNumberFormat="1" applyFont="1" applyFill="1" applyBorder="1" applyAlignment="1" applyProtection="1">
      <alignment horizontal="right" vertical="center"/>
      <protection locked="0"/>
    </xf>
    <xf numFmtId="164" fontId="25" fillId="0" borderId="15" xfId="1" applyNumberFormat="1" applyFont="1" applyFill="1" applyBorder="1" applyAlignment="1" applyProtection="1">
      <alignment horizontal="right" vertical="center"/>
      <protection hidden="1"/>
    </xf>
    <xf numFmtId="0" fontId="19" fillId="0" borderId="0" xfId="0" applyFont="1" applyAlignment="1">
      <alignment horizontal="center" vertical="center" wrapText="1"/>
    </xf>
    <xf numFmtId="0" fontId="18" fillId="0" borderId="0" xfId="0" applyFont="1"/>
    <xf numFmtId="0" fontId="27" fillId="0" borderId="0" xfId="43" applyAlignment="1">
      <alignment horizontal="left" wrapText="1"/>
    </xf>
    <xf numFmtId="0" fontId="29" fillId="0" borderId="41" xfId="43" applyFont="1" applyBorder="1" applyAlignment="1">
      <alignment horizontal="center" shrinkToFit="1"/>
    </xf>
    <xf numFmtId="0" fontId="29" fillId="0" borderId="42" xfId="43" applyFont="1" applyBorder="1" applyAlignment="1">
      <alignment horizontal="center" shrinkToFit="1"/>
    </xf>
    <xf numFmtId="167" fontId="29" fillId="0" borderId="13" xfId="43" applyNumberFormat="1" applyFont="1" applyBorder="1" applyAlignment="1">
      <alignment horizontal="right" indent="2"/>
    </xf>
    <xf numFmtId="167" fontId="29" fillId="0" borderId="32" xfId="43" applyNumberFormat="1" applyFont="1" applyBorder="1" applyAlignment="1">
      <alignment horizontal="right" indent="2"/>
    </xf>
    <xf numFmtId="167" fontId="33" fillId="38" borderId="51" xfId="43" applyNumberFormat="1" applyFont="1" applyFill="1" applyBorder="1" applyAlignment="1">
      <alignment horizontal="right" indent="2"/>
    </xf>
    <xf numFmtId="167" fontId="33" fillId="38" borderId="52" xfId="43" applyNumberFormat="1" applyFont="1" applyFill="1" applyBorder="1" applyAlignment="1">
      <alignment horizontal="right" indent="2"/>
    </xf>
    <xf numFmtId="0" fontId="35" fillId="0" borderId="0" xfId="43" applyFont="1" applyAlignment="1">
      <alignment horizontal="left" vertical="top" wrapText="1"/>
    </xf>
    <xf numFmtId="0" fontId="31" fillId="0" borderId="15" xfId="43" applyFont="1" applyBorder="1" applyAlignment="1">
      <alignment horizontal="left"/>
    </xf>
    <xf numFmtId="49" fontId="31" fillId="0" borderId="13" xfId="43" applyNumberFormat="1" applyFont="1" applyBorder="1" applyAlignment="1">
      <alignment horizontal="left" wrapText="1"/>
    </xf>
    <xf numFmtId="49" fontId="31" fillId="0" borderId="14" xfId="43" applyNumberFormat="1" applyFont="1" applyBorder="1" applyAlignment="1">
      <alignment horizontal="left" wrapText="1"/>
    </xf>
    <xf numFmtId="49" fontId="31" fillId="0" borderId="16" xfId="43" applyNumberFormat="1" applyFont="1" applyBorder="1" applyAlignment="1">
      <alignment horizontal="left" wrapText="1"/>
    </xf>
    <xf numFmtId="0" fontId="31" fillId="0" borderId="13" xfId="43" applyFont="1" applyBorder="1" applyAlignment="1">
      <alignment horizontal="left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6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</cellXfs>
  <cellStyles count="45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4" xr:uid="{00000000-0005-0000-0000-000016000000}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 xr:uid="{00000000-0005-0000-0000-00001E000000}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F56"/>
  <sheetViews>
    <sheetView zoomScaleNormal="100" workbookViewId="0">
      <selection activeCell="S14" sqref="S14"/>
    </sheetView>
  </sheetViews>
  <sheetFormatPr defaultRowHeight="12.75" x14ac:dyDescent="0.2"/>
  <cols>
    <col min="1" max="1" width="4" style="17" customWidth="1"/>
    <col min="2" max="2" width="3.42578125" style="17" customWidth="1"/>
    <col min="3" max="3" width="16.5703125" style="17" bestFit="1" customWidth="1"/>
    <col min="4" max="4" width="15.85546875" style="17" customWidth="1"/>
    <col min="5" max="5" width="14.5703125" style="17" customWidth="1"/>
    <col min="6" max="6" width="13.5703125" style="17" customWidth="1"/>
    <col min="7" max="7" width="16.5703125" style="17" customWidth="1"/>
    <col min="8" max="8" width="15.28515625" style="17" customWidth="1"/>
    <col min="9" max="16384" width="9.140625" style="17"/>
  </cols>
  <sheetData>
    <row r="1" spans="2:58" ht="24.75" customHeight="1" thickBot="1" x14ac:dyDescent="0.25">
      <c r="B1" s="14" t="s">
        <v>103</v>
      </c>
      <c r="C1" s="15"/>
      <c r="D1" s="15"/>
      <c r="E1" s="15"/>
      <c r="F1" s="15"/>
      <c r="G1" s="15"/>
      <c r="H1" s="16"/>
    </row>
    <row r="2" spans="2:58" ht="12.75" customHeight="1" x14ac:dyDescent="0.2">
      <c r="B2" s="18" t="s">
        <v>34</v>
      </c>
      <c r="C2" s="19"/>
      <c r="D2" s="20"/>
      <c r="E2" s="20"/>
      <c r="F2" s="21"/>
      <c r="G2" s="22" t="s">
        <v>35</v>
      </c>
      <c r="H2" s="23"/>
    </row>
    <row r="3" spans="2:58" ht="3" hidden="1" customHeight="1" x14ac:dyDescent="0.2">
      <c r="B3" s="24"/>
      <c r="C3" s="25"/>
      <c r="D3" s="26"/>
      <c r="E3" s="26"/>
      <c r="F3" s="27"/>
      <c r="G3" s="28"/>
      <c r="H3" s="29"/>
    </row>
    <row r="4" spans="2:58" x14ac:dyDescent="0.2">
      <c r="B4" s="30" t="s">
        <v>36</v>
      </c>
      <c r="C4" s="25"/>
      <c r="D4" s="26" t="s">
        <v>83</v>
      </c>
      <c r="E4" s="26"/>
      <c r="F4" s="27"/>
      <c r="G4" s="28" t="s">
        <v>37</v>
      </c>
      <c r="H4" s="31"/>
    </row>
    <row r="5" spans="2:58" ht="12.95" customHeight="1" x14ac:dyDescent="0.2">
      <c r="B5" s="32"/>
      <c r="C5" s="33"/>
      <c r="D5" s="34" t="s">
        <v>38</v>
      </c>
      <c r="E5" s="35"/>
      <c r="F5" s="33"/>
      <c r="G5" s="28" t="s">
        <v>39</v>
      </c>
      <c r="H5" s="29"/>
    </row>
    <row r="6" spans="2:58" ht="23.25" customHeight="1" x14ac:dyDescent="0.2">
      <c r="B6" s="30" t="s">
        <v>40</v>
      </c>
      <c r="C6" s="25"/>
      <c r="D6" s="118" t="s">
        <v>82</v>
      </c>
      <c r="E6" s="119"/>
      <c r="F6" s="120"/>
      <c r="G6" s="28" t="s">
        <v>41</v>
      </c>
      <c r="H6" s="36">
        <v>0</v>
      </c>
    </row>
    <row r="7" spans="2:58" ht="12.95" customHeight="1" x14ac:dyDescent="0.2">
      <c r="B7" s="37" t="s">
        <v>42</v>
      </c>
      <c r="C7" s="38"/>
      <c r="D7" s="39" t="s">
        <v>43</v>
      </c>
      <c r="E7" s="40"/>
      <c r="F7" s="40"/>
      <c r="G7" s="41" t="s">
        <v>44</v>
      </c>
      <c r="H7" s="36">
        <f>IF(PocetMJ=0,,ROUND((G31+G33)/PocetMJ,1))</f>
        <v>0</v>
      </c>
    </row>
    <row r="8" spans="2:58" x14ac:dyDescent="0.2">
      <c r="B8" s="42" t="s">
        <v>45</v>
      </c>
      <c r="C8" s="28"/>
      <c r="D8" s="117" t="s">
        <v>84</v>
      </c>
      <c r="E8" s="117"/>
      <c r="F8" s="121"/>
      <c r="G8" s="28" t="s">
        <v>46</v>
      </c>
      <c r="H8" s="43"/>
    </row>
    <row r="9" spans="2:58" x14ac:dyDescent="0.2">
      <c r="B9" s="42" t="s">
        <v>47</v>
      </c>
      <c r="C9" s="28"/>
      <c r="D9" s="117" t="str">
        <f>Projektant</f>
        <v>Ing. Zdeněk Illek</v>
      </c>
      <c r="E9" s="117"/>
      <c r="F9" s="121"/>
      <c r="G9" s="28"/>
      <c r="H9" s="43"/>
    </row>
    <row r="10" spans="2:58" x14ac:dyDescent="0.2">
      <c r="B10" s="42" t="s">
        <v>48</v>
      </c>
      <c r="C10" s="28"/>
      <c r="D10" s="117"/>
      <c r="E10" s="117"/>
      <c r="F10" s="117"/>
      <c r="G10" s="28"/>
      <c r="H10" s="44"/>
    </row>
    <row r="11" spans="2:58" ht="13.5" customHeight="1" x14ac:dyDescent="0.2">
      <c r="B11" s="42" t="s">
        <v>49</v>
      </c>
      <c r="C11" s="28"/>
      <c r="D11" s="117"/>
      <c r="E11" s="117"/>
      <c r="F11" s="117"/>
      <c r="G11" s="28" t="s">
        <v>50</v>
      </c>
      <c r="H11" s="44"/>
      <c r="BB11" s="45"/>
      <c r="BC11" s="45"/>
      <c r="BD11" s="45"/>
      <c r="BE11" s="45"/>
      <c r="BF11" s="45"/>
    </row>
    <row r="12" spans="2:58" ht="12.75" customHeight="1" x14ac:dyDescent="0.2">
      <c r="B12" s="46" t="s">
        <v>51</v>
      </c>
      <c r="C12" s="25"/>
      <c r="D12" s="117"/>
      <c r="E12" s="117"/>
      <c r="F12" s="117"/>
      <c r="G12" s="47" t="s">
        <v>52</v>
      </c>
      <c r="H12" s="48"/>
    </row>
    <row r="13" spans="2:58" ht="28.5" customHeight="1" thickBot="1" x14ac:dyDescent="0.25">
      <c r="B13" s="49" t="s">
        <v>53</v>
      </c>
      <c r="C13" s="50"/>
      <c r="D13" s="50"/>
      <c r="E13" s="50"/>
      <c r="F13" s="51"/>
      <c r="G13" s="51"/>
      <c r="H13" s="52"/>
    </row>
    <row r="14" spans="2:58" ht="17.25" customHeight="1" thickBot="1" x14ac:dyDescent="0.25">
      <c r="B14" s="53" t="s">
        <v>54</v>
      </c>
      <c r="C14" s="54"/>
      <c r="D14" s="55"/>
      <c r="E14" s="56" t="s">
        <v>55</v>
      </c>
      <c r="F14" s="57"/>
      <c r="G14" s="57"/>
      <c r="H14" s="55"/>
    </row>
    <row r="15" spans="2:58" ht="15.95" customHeight="1" x14ac:dyDescent="0.2">
      <c r="B15" s="58"/>
      <c r="C15" s="59" t="s">
        <v>56</v>
      </c>
      <c r="D15" s="60"/>
      <c r="E15" s="61"/>
      <c r="F15" s="62"/>
      <c r="G15" s="63"/>
      <c r="H15" s="60"/>
    </row>
    <row r="16" spans="2:58" ht="15.95" customHeight="1" x14ac:dyDescent="0.2">
      <c r="B16" s="58" t="s">
        <v>57</v>
      </c>
      <c r="C16" s="59" t="s">
        <v>58</v>
      </c>
      <c r="D16" s="60"/>
      <c r="E16" s="24"/>
      <c r="F16" s="64"/>
      <c r="G16" s="65"/>
      <c r="H16" s="60"/>
    </row>
    <row r="17" spans="2:13" ht="15.95" customHeight="1" x14ac:dyDescent="0.2">
      <c r="B17" s="58" t="s">
        <v>59</v>
      </c>
      <c r="C17" s="59" t="s">
        <v>60</v>
      </c>
      <c r="D17" s="60">
        <f>ELEKTROINSTALACE!G46</f>
        <v>0</v>
      </c>
      <c r="E17" s="24"/>
      <c r="F17" s="64"/>
      <c r="G17" s="65"/>
      <c r="H17" s="60"/>
      <c r="K17" s="66"/>
    </row>
    <row r="18" spans="2:13" ht="15.95" customHeight="1" x14ac:dyDescent="0.2">
      <c r="B18" s="58"/>
      <c r="C18" s="59" t="s">
        <v>61</v>
      </c>
      <c r="D18" s="60">
        <f>ELEKTROINSTALACE!G26</f>
        <v>0</v>
      </c>
      <c r="E18" s="24"/>
      <c r="F18" s="64"/>
      <c r="G18" s="65"/>
      <c r="H18" s="60"/>
      <c r="K18" s="66"/>
    </row>
    <row r="19" spans="2:13" ht="15.95" customHeight="1" x14ac:dyDescent="0.2">
      <c r="B19" s="67" t="s">
        <v>62</v>
      </c>
      <c r="C19" s="68" t="s">
        <v>63</v>
      </c>
      <c r="D19" s="60"/>
      <c r="E19" s="24"/>
      <c r="F19" s="64"/>
      <c r="G19" s="65"/>
      <c r="H19" s="60"/>
      <c r="K19" s="45"/>
    </row>
    <row r="20" spans="2:13" ht="15.95" customHeight="1" x14ac:dyDescent="0.2">
      <c r="B20" s="69" t="s">
        <v>64</v>
      </c>
      <c r="C20" s="59"/>
      <c r="D20" s="60">
        <f>SUM(D15:D19)</f>
        <v>0</v>
      </c>
      <c r="E20" s="24"/>
      <c r="F20" s="64"/>
      <c r="G20" s="65"/>
      <c r="H20" s="60"/>
    </row>
    <row r="21" spans="2:13" ht="15.95" customHeight="1" x14ac:dyDescent="0.2">
      <c r="B21" s="69"/>
      <c r="C21" s="59"/>
      <c r="D21" s="60"/>
      <c r="E21" s="24"/>
      <c r="F21" s="64"/>
      <c r="G21" s="65"/>
      <c r="H21" s="60"/>
    </row>
    <row r="22" spans="2:13" ht="15.95" customHeight="1" x14ac:dyDescent="0.2">
      <c r="B22" s="69" t="s">
        <v>65</v>
      </c>
      <c r="C22" s="59"/>
      <c r="D22" s="60"/>
      <c r="E22" s="24"/>
      <c r="F22" s="64"/>
      <c r="G22" s="65"/>
      <c r="H22" s="60"/>
      <c r="M22" s="66"/>
    </row>
    <row r="23" spans="2:13" ht="15.95" customHeight="1" x14ac:dyDescent="0.2">
      <c r="B23" s="70" t="s">
        <v>66</v>
      </c>
      <c r="C23" s="71"/>
      <c r="D23" s="60">
        <f>D20+D22</f>
        <v>0</v>
      </c>
      <c r="E23" s="24"/>
      <c r="F23" s="64"/>
      <c r="G23" s="65"/>
      <c r="H23" s="60"/>
      <c r="M23" s="66"/>
    </row>
    <row r="24" spans="2:13" ht="15.95" customHeight="1" thickBot="1" x14ac:dyDescent="0.25">
      <c r="B24" s="110" t="s">
        <v>67</v>
      </c>
      <c r="C24" s="111"/>
      <c r="D24" s="72">
        <f>D23+H24</f>
        <v>0</v>
      </c>
      <c r="E24" s="73"/>
      <c r="F24" s="74"/>
      <c r="G24" s="75"/>
      <c r="H24" s="60"/>
      <c r="M24" s="45"/>
    </row>
    <row r="25" spans="2:13" x14ac:dyDescent="0.2">
      <c r="B25" s="76" t="s">
        <v>68</v>
      </c>
      <c r="C25" s="77"/>
      <c r="D25" s="78"/>
      <c r="E25" s="77" t="s">
        <v>69</v>
      </c>
      <c r="F25" s="77"/>
      <c r="G25" s="79" t="s">
        <v>70</v>
      </c>
      <c r="H25" s="80"/>
    </row>
    <row r="26" spans="2:13" x14ac:dyDescent="0.2">
      <c r="B26" s="70" t="s">
        <v>71</v>
      </c>
      <c r="C26" s="71"/>
      <c r="D26" s="81"/>
      <c r="E26" s="71" t="s">
        <v>71</v>
      </c>
      <c r="F26" s="71"/>
      <c r="G26" s="82" t="s">
        <v>71</v>
      </c>
      <c r="H26" s="83"/>
    </row>
    <row r="27" spans="2:13" ht="37.5" customHeight="1" x14ac:dyDescent="0.2">
      <c r="B27" s="70" t="s">
        <v>72</v>
      </c>
      <c r="C27" s="84"/>
      <c r="D27" s="81"/>
      <c r="E27" s="71" t="s">
        <v>72</v>
      </c>
      <c r="F27" s="71"/>
      <c r="G27" s="82" t="s">
        <v>72</v>
      </c>
      <c r="H27" s="83"/>
    </row>
    <row r="28" spans="2:13" x14ac:dyDescent="0.2">
      <c r="B28" s="70"/>
      <c r="C28" s="85"/>
      <c r="D28" s="81"/>
      <c r="E28" s="71"/>
      <c r="F28" s="71"/>
      <c r="G28" s="82"/>
      <c r="H28" s="83"/>
    </row>
    <row r="29" spans="2:13" x14ac:dyDescent="0.2">
      <c r="B29" s="70" t="s">
        <v>73</v>
      </c>
      <c r="C29" s="71"/>
      <c r="D29" s="81"/>
      <c r="E29" s="82" t="s">
        <v>74</v>
      </c>
      <c r="F29" s="81"/>
      <c r="G29" s="71" t="s">
        <v>74</v>
      </c>
      <c r="H29" s="83"/>
    </row>
    <row r="30" spans="2:13" ht="69" customHeight="1" x14ac:dyDescent="0.2">
      <c r="B30" s="70"/>
      <c r="C30" s="71"/>
      <c r="D30" s="86"/>
      <c r="E30" s="87"/>
      <c r="F30" s="86"/>
      <c r="G30" s="71"/>
      <c r="H30" s="83"/>
    </row>
    <row r="31" spans="2:13" x14ac:dyDescent="0.2">
      <c r="B31" s="88" t="s">
        <v>75</v>
      </c>
      <c r="C31" s="89"/>
      <c r="D31" s="90">
        <v>21</v>
      </c>
      <c r="E31" s="89" t="s">
        <v>76</v>
      </c>
      <c r="F31" s="91"/>
      <c r="G31" s="112">
        <f>D24-G33</f>
        <v>0</v>
      </c>
      <c r="H31" s="113"/>
    </row>
    <row r="32" spans="2:13" x14ac:dyDescent="0.2">
      <c r="B32" s="88" t="s">
        <v>77</v>
      </c>
      <c r="C32" s="89"/>
      <c r="D32" s="90">
        <f>SazbaDPH1</f>
        <v>21</v>
      </c>
      <c r="E32" s="89" t="s">
        <v>78</v>
      </c>
      <c r="F32" s="91"/>
      <c r="G32" s="112">
        <f>ROUND(PRODUCT(G31,D32/100),0)</f>
        <v>0</v>
      </c>
      <c r="H32" s="113"/>
    </row>
    <row r="33" spans="2:9" x14ac:dyDescent="0.2">
      <c r="B33" s="88" t="s">
        <v>75</v>
      </c>
      <c r="C33" s="89"/>
      <c r="D33" s="90">
        <v>0</v>
      </c>
      <c r="E33" s="89" t="s">
        <v>78</v>
      </c>
      <c r="F33" s="91"/>
      <c r="G33" s="112">
        <v>0</v>
      </c>
      <c r="H33" s="113"/>
    </row>
    <row r="34" spans="2:9" x14ac:dyDescent="0.2">
      <c r="B34" s="88" t="s">
        <v>77</v>
      </c>
      <c r="C34" s="92"/>
      <c r="D34" s="93">
        <f>SazbaDPH2</f>
        <v>0</v>
      </c>
      <c r="E34" s="89" t="s">
        <v>78</v>
      </c>
      <c r="F34" s="65"/>
      <c r="G34" s="112">
        <f>ROUND(PRODUCT(G33,D34/100),0)</f>
        <v>0</v>
      </c>
      <c r="H34" s="113"/>
    </row>
    <row r="35" spans="2:9" s="97" customFormat="1" ht="19.5" customHeight="1" thickBot="1" x14ac:dyDescent="0.3">
      <c r="B35" s="94" t="s">
        <v>79</v>
      </c>
      <c r="C35" s="95"/>
      <c r="D35" s="95"/>
      <c r="E35" s="95"/>
      <c r="F35" s="96"/>
      <c r="G35" s="114">
        <f>ROUND(SUM(G31:G34),0)</f>
        <v>0</v>
      </c>
      <c r="H35" s="115"/>
    </row>
    <row r="36" spans="2:9" ht="13.5" thickBot="1" x14ac:dyDescent="0.25">
      <c r="B36" s="98"/>
      <c r="C36" s="99"/>
      <c r="D36" s="99"/>
      <c r="E36" s="99"/>
      <c r="F36" s="99"/>
      <c r="G36" s="99"/>
      <c r="H36" s="100"/>
    </row>
    <row r="37" spans="2:9" x14ac:dyDescent="0.2">
      <c r="B37" s="17" t="s">
        <v>80</v>
      </c>
      <c r="I37" s="17" t="s">
        <v>81</v>
      </c>
    </row>
    <row r="38" spans="2:9" ht="14.25" customHeight="1" x14ac:dyDescent="0.2">
      <c r="C38" s="116"/>
      <c r="D38" s="116"/>
      <c r="E38" s="116"/>
      <c r="F38" s="116"/>
      <c r="G38" s="116"/>
      <c r="H38" s="116"/>
      <c r="I38" s="17" t="s">
        <v>81</v>
      </c>
    </row>
    <row r="39" spans="2:9" ht="12.75" customHeight="1" x14ac:dyDescent="0.2">
      <c r="B39" s="101"/>
      <c r="C39" s="116"/>
      <c r="D39" s="116"/>
      <c r="E39" s="116"/>
      <c r="F39" s="116"/>
      <c r="G39" s="116"/>
      <c r="H39" s="116"/>
      <c r="I39" s="17" t="s">
        <v>81</v>
      </c>
    </row>
    <row r="40" spans="2:9" x14ac:dyDescent="0.2">
      <c r="B40" s="101"/>
      <c r="C40" s="116"/>
      <c r="D40" s="116"/>
      <c r="E40" s="116"/>
      <c r="F40" s="116"/>
      <c r="G40" s="116"/>
      <c r="H40" s="116"/>
      <c r="I40" s="17" t="s">
        <v>81</v>
      </c>
    </row>
    <row r="41" spans="2:9" x14ac:dyDescent="0.2">
      <c r="B41" s="101"/>
      <c r="C41" s="116"/>
      <c r="D41" s="116"/>
      <c r="E41" s="116"/>
      <c r="F41" s="116"/>
      <c r="G41" s="116"/>
      <c r="H41" s="116"/>
      <c r="I41" s="17" t="s">
        <v>81</v>
      </c>
    </row>
    <row r="42" spans="2:9" x14ac:dyDescent="0.2">
      <c r="B42" s="101"/>
      <c r="C42" s="116"/>
      <c r="D42" s="116"/>
      <c r="E42" s="116"/>
      <c r="F42" s="116"/>
      <c r="G42" s="116"/>
      <c r="H42" s="116"/>
      <c r="I42" s="17" t="s">
        <v>81</v>
      </c>
    </row>
    <row r="43" spans="2:9" x14ac:dyDescent="0.2">
      <c r="B43" s="101"/>
      <c r="C43" s="116"/>
      <c r="D43" s="116"/>
      <c r="E43" s="116"/>
      <c r="F43" s="116"/>
      <c r="G43" s="116"/>
      <c r="H43" s="116"/>
      <c r="I43" s="17" t="s">
        <v>81</v>
      </c>
    </row>
    <row r="44" spans="2:9" x14ac:dyDescent="0.2">
      <c r="B44" s="101"/>
      <c r="C44" s="116"/>
      <c r="D44" s="116"/>
      <c r="E44" s="116"/>
      <c r="F44" s="116"/>
      <c r="G44" s="116"/>
      <c r="H44" s="116"/>
      <c r="I44" s="17" t="s">
        <v>81</v>
      </c>
    </row>
    <row r="45" spans="2:9" x14ac:dyDescent="0.2">
      <c r="B45" s="101"/>
      <c r="C45" s="116"/>
      <c r="D45" s="116"/>
      <c r="E45" s="116"/>
      <c r="F45" s="116"/>
      <c r="G45" s="116"/>
      <c r="H45" s="116"/>
      <c r="I45" s="17" t="s">
        <v>81</v>
      </c>
    </row>
    <row r="46" spans="2:9" ht="0.75" customHeight="1" x14ac:dyDescent="0.2">
      <c r="B46" s="101"/>
      <c r="C46" s="116"/>
      <c r="D46" s="116"/>
      <c r="E46" s="116"/>
      <c r="F46" s="116"/>
      <c r="G46" s="116"/>
      <c r="H46" s="116"/>
      <c r="I46" s="17" t="s">
        <v>81</v>
      </c>
    </row>
    <row r="47" spans="2:9" x14ac:dyDescent="0.2">
      <c r="C47" s="109"/>
      <c r="D47" s="109"/>
      <c r="E47" s="109"/>
      <c r="F47" s="109"/>
      <c r="G47" s="109"/>
      <c r="H47" s="109"/>
    </row>
    <row r="48" spans="2:9" x14ac:dyDescent="0.2">
      <c r="C48" s="109"/>
      <c r="D48" s="109"/>
      <c r="E48" s="109"/>
      <c r="F48" s="109"/>
      <c r="G48" s="109"/>
      <c r="H48" s="109"/>
    </row>
    <row r="49" spans="3:8" x14ac:dyDescent="0.2">
      <c r="C49" s="109"/>
      <c r="D49" s="109"/>
      <c r="E49" s="109"/>
      <c r="F49" s="109"/>
      <c r="G49" s="109"/>
      <c r="H49" s="109"/>
    </row>
    <row r="50" spans="3:8" x14ac:dyDescent="0.2">
      <c r="C50" s="109"/>
      <c r="D50" s="109"/>
      <c r="E50" s="109"/>
      <c r="F50" s="109"/>
      <c r="G50" s="109"/>
      <c r="H50" s="109"/>
    </row>
    <row r="51" spans="3:8" x14ac:dyDescent="0.2">
      <c r="C51" s="109"/>
      <c r="D51" s="109"/>
      <c r="E51" s="109"/>
      <c r="F51" s="109"/>
      <c r="G51" s="109"/>
      <c r="H51" s="109"/>
    </row>
    <row r="52" spans="3:8" x14ac:dyDescent="0.2">
      <c r="C52" s="109"/>
      <c r="D52" s="109"/>
      <c r="E52" s="109"/>
      <c r="F52" s="109"/>
      <c r="G52" s="109"/>
      <c r="H52" s="109"/>
    </row>
    <row r="53" spans="3:8" x14ac:dyDescent="0.2">
      <c r="C53" s="109"/>
      <c r="D53" s="109"/>
      <c r="E53" s="109"/>
      <c r="F53" s="109"/>
      <c r="G53" s="109"/>
      <c r="H53" s="109"/>
    </row>
    <row r="54" spans="3:8" x14ac:dyDescent="0.2">
      <c r="C54" s="109"/>
      <c r="D54" s="109"/>
      <c r="E54" s="109"/>
      <c r="F54" s="109"/>
      <c r="G54" s="109"/>
      <c r="H54" s="109"/>
    </row>
    <row r="55" spans="3:8" x14ac:dyDescent="0.2">
      <c r="C55" s="109"/>
      <c r="D55" s="109"/>
      <c r="E55" s="109"/>
      <c r="F55" s="109"/>
      <c r="G55" s="109"/>
      <c r="H55" s="109"/>
    </row>
    <row r="56" spans="3:8" x14ac:dyDescent="0.2">
      <c r="C56" s="109"/>
      <c r="D56" s="109"/>
      <c r="E56" s="109"/>
      <c r="F56" s="109"/>
      <c r="G56" s="109"/>
      <c r="H56" s="109"/>
    </row>
  </sheetData>
  <mergeCells count="23">
    <mergeCell ref="D12:F12"/>
    <mergeCell ref="D6:F6"/>
    <mergeCell ref="D8:F8"/>
    <mergeCell ref="D9:F9"/>
    <mergeCell ref="D10:F10"/>
    <mergeCell ref="D11:F11"/>
    <mergeCell ref="C51:H51"/>
    <mergeCell ref="B24:C24"/>
    <mergeCell ref="G31:H31"/>
    <mergeCell ref="G32:H32"/>
    <mergeCell ref="G33:H33"/>
    <mergeCell ref="G34:H34"/>
    <mergeCell ref="G35:H35"/>
    <mergeCell ref="C38:H46"/>
    <mergeCell ref="C47:H47"/>
    <mergeCell ref="C48:H48"/>
    <mergeCell ref="C49:H49"/>
    <mergeCell ref="C50:H50"/>
    <mergeCell ref="C52:H52"/>
    <mergeCell ref="C53:H53"/>
    <mergeCell ref="C54:H54"/>
    <mergeCell ref="C55:H55"/>
    <mergeCell ref="C56:H56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8"/>
  <sheetViews>
    <sheetView showGridLines="0" tabSelected="1" topLeftCell="A13" zoomScaleNormal="100" workbookViewId="0">
      <selection activeCell="F32" sqref="F32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31">
        <v>34161</v>
      </c>
      <c r="B1" s="131"/>
      <c r="C1" s="131" t="s">
        <v>102</v>
      </c>
      <c r="D1" s="131"/>
      <c r="E1" s="131"/>
      <c r="F1" s="131"/>
      <c r="G1" s="131"/>
      <c r="H1" s="2"/>
      <c r="I1" s="2"/>
      <c r="J1" s="2"/>
      <c r="K1" s="2"/>
    </row>
    <row r="2" spans="1:11" ht="24.95" customHeight="1" x14ac:dyDescent="0.2">
      <c r="A2" s="132" t="s">
        <v>0</v>
      </c>
      <c r="B2" s="132"/>
      <c r="C2" s="133" t="s">
        <v>43</v>
      </c>
      <c r="D2" s="133"/>
      <c r="E2" s="133"/>
      <c r="F2" s="133"/>
      <c r="G2" s="133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28"/>
      <c r="B4" s="129"/>
      <c r="C4" s="129" t="s">
        <v>1</v>
      </c>
      <c r="D4" s="129"/>
      <c r="E4" s="129"/>
      <c r="F4" s="129"/>
      <c r="G4" s="130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26"/>
      <c r="B6" s="126"/>
      <c r="C6" s="127" t="s">
        <v>11</v>
      </c>
      <c r="D6" s="127"/>
      <c r="E6" s="127"/>
      <c r="F6" s="127"/>
      <c r="G6" s="127"/>
      <c r="H6" s="2"/>
      <c r="I6" s="2"/>
      <c r="J6" s="2"/>
      <c r="K6" s="2"/>
    </row>
    <row r="7" spans="1:11" ht="15" x14ac:dyDescent="0.2">
      <c r="A7" s="4">
        <v>5</v>
      </c>
      <c r="B7" s="5"/>
      <c r="C7" s="5" t="s">
        <v>13</v>
      </c>
      <c r="D7" s="4" t="s">
        <v>10</v>
      </c>
      <c r="E7" s="6">
        <v>72</v>
      </c>
      <c r="F7" s="7"/>
      <c r="G7" s="8">
        <f>F7*E7</f>
        <v>0</v>
      </c>
      <c r="H7" s="2"/>
      <c r="I7" s="2"/>
    </row>
    <row r="8" spans="1:11" ht="15" x14ac:dyDescent="0.2">
      <c r="A8" s="9"/>
      <c r="B8" s="9" t="s">
        <v>9</v>
      </c>
      <c r="C8" s="122" t="s">
        <v>11</v>
      </c>
      <c r="D8" s="123"/>
      <c r="E8" s="123"/>
      <c r="F8" s="123"/>
      <c r="G8" s="10">
        <f>SUM(G7:G7)</f>
        <v>0</v>
      </c>
      <c r="H8" s="2"/>
      <c r="I8" s="2"/>
      <c r="J8" s="2"/>
      <c r="K8" s="2"/>
    </row>
    <row r="9" spans="1:11" ht="15" x14ac:dyDescent="0.2">
      <c r="A9" s="9"/>
      <c r="B9" s="9" t="s">
        <v>9</v>
      </c>
      <c r="C9" s="122" t="s">
        <v>14</v>
      </c>
      <c r="D9" s="123"/>
      <c r="E9" s="123"/>
      <c r="F9" s="123"/>
      <c r="G9" s="10">
        <f>SUM(G8)</f>
        <v>0</v>
      </c>
      <c r="H9" s="2"/>
      <c r="I9" s="2"/>
      <c r="J9" s="2"/>
      <c r="K9" s="2"/>
    </row>
    <row r="10" spans="1:11" ht="15" x14ac:dyDescent="0.2">
      <c r="A10" s="126"/>
      <c r="B10" s="126"/>
      <c r="C10" s="127" t="s">
        <v>16</v>
      </c>
      <c r="D10" s="127"/>
      <c r="E10" s="127"/>
      <c r="F10" s="127"/>
      <c r="G10" s="127"/>
      <c r="H10" s="2"/>
      <c r="I10" s="2"/>
      <c r="J10" s="2"/>
      <c r="K10" s="2"/>
    </row>
    <row r="11" spans="1:11" s="108" customFormat="1" ht="15" x14ac:dyDescent="0.2">
      <c r="A11" s="102">
        <v>15</v>
      </c>
      <c r="B11" s="103"/>
      <c r="C11" s="103" t="s">
        <v>101</v>
      </c>
      <c r="D11" s="102" t="s">
        <v>12</v>
      </c>
      <c r="E11" s="104">
        <v>11</v>
      </c>
      <c r="F11" s="105"/>
      <c r="G11" s="106">
        <f t="shared" ref="G11:G12" si="0">F11*E11</f>
        <v>0</v>
      </c>
      <c r="H11" s="107"/>
      <c r="I11" s="107"/>
    </row>
    <row r="12" spans="1:11" s="108" customFormat="1" ht="15" x14ac:dyDescent="0.2">
      <c r="A12" s="102">
        <v>17</v>
      </c>
      <c r="B12" s="103"/>
      <c r="C12" s="103" t="s">
        <v>100</v>
      </c>
      <c r="D12" s="102" t="s">
        <v>12</v>
      </c>
      <c r="E12" s="104">
        <v>2</v>
      </c>
      <c r="F12" s="105"/>
      <c r="G12" s="106">
        <f t="shared" si="0"/>
        <v>0</v>
      </c>
      <c r="H12" s="107"/>
      <c r="I12" s="107"/>
    </row>
    <row r="13" spans="1:11" ht="15" x14ac:dyDescent="0.2">
      <c r="A13" s="9"/>
      <c r="B13" s="9" t="s">
        <v>9</v>
      </c>
      <c r="C13" s="122" t="s">
        <v>16</v>
      </c>
      <c r="D13" s="123"/>
      <c r="E13" s="123"/>
      <c r="F13" s="123"/>
      <c r="G13" s="10">
        <f>SUM(G11:G12)</f>
        <v>0</v>
      </c>
      <c r="H13" s="2"/>
      <c r="I13" s="2"/>
      <c r="J13" s="2"/>
      <c r="K13" s="2"/>
    </row>
    <row r="14" spans="1:11" ht="15" x14ac:dyDescent="0.2">
      <c r="A14" s="126"/>
      <c r="B14" s="126"/>
      <c r="C14" s="127" t="s">
        <v>17</v>
      </c>
      <c r="D14" s="127"/>
      <c r="E14" s="127"/>
      <c r="F14" s="127"/>
      <c r="G14" s="127"/>
      <c r="H14" s="2"/>
      <c r="I14" s="2"/>
      <c r="J14" s="2"/>
      <c r="K14" s="2"/>
    </row>
    <row r="15" spans="1:11" s="108" customFormat="1" ht="15" x14ac:dyDescent="0.2">
      <c r="A15" s="102">
        <v>20</v>
      </c>
      <c r="B15" s="103"/>
      <c r="C15" s="103" t="s">
        <v>18</v>
      </c>
      <c r="D15" s="102" t="s">
        <v>15</v>
      </c>
      <c r="E15" s="104">
        <v>50</v>
      </c>
      <c r="F15" s="105"/>
      <c r="G15" s="106">
        <f t="shared" ref="G15:G16" si="1">F15*E15</f>
        <v>0</v>
      </c>
      <c r="H15" s="107"/>
      <c r="I15" s="107"/>
    </row>
    <row r="16" spans="1:11" s="108" customFormat="1" ht="15" x14ac:dyDescent="0.2">
      <c r="A16" s="102">
        <v>21</v>
      </c>
      <c r="B16" s="103"/>
      <c r="C16" s="103" t="s">
        <v>19</v>
      </c>
      <c r="D16" s="102" t="s">
        <v>15</v>
      </c>
      <c r="E16" s="104">
        <v>30</v>
      </c>
      <c r="F16" s="105"/>
      <c r="G16" s="106">
        <f t="shared" si="1"/>
        <v>0</v>
      </c>
      <c r="H16" s="107"/>
      <c r="I16" s="107"/>
    </row>
    <row r="17" spans="1:11" ht="15" x14ac:dyDescent="0.2">
      <c r="A17" s="9"/>
      <c r="B17" s="9" t="s">
        <v>9</v>
      </c>
      <c r="C17" s="122" t="s">
        <v>17</v>
      </c>
      <c r="D17" s="123"/>
      <c r="E17" s="123"/>
      <c r="F17" s="123"/>
      <c r="G17" s="10">
        <f>SUM(G15:G16)</f>
        <v>0</v>
      </c>
      <c r="H17" s="2"/>
      <c r="I17" s="2"/>
      <c r="J17" s="2"/>
      <c r="K17" s="2"/>
    </row>
    <row r="18" spans="1:11" ht="15" x14ac:dyDescent="0.2">
      <c r="A18" s="126"/>
      <c r="B18" s="126"/>
      <c r="C18" s="127" t="s">
        <v>20</v>
      </c>
      <c r="D18" s="127"/>
      <c r="E18" s="127"/>
      <c r="F18" s="127"/>
      <c r="G18" s="127"/>
      <c r="H18" s="2"/>
      <c r="I18" s="2"/>
      <c r="J18" s="2"/>
      <c r="K18" s="2"/>
    </row>
    <row r="19" spans="1:11" s="108" customFormat="1" ht="15" x14ac:dyDescent="0.2">
      <c r="A19" s="102">
        <v>29</v>
      </c>
      <c r="B19" s="103"/>
      <c r="C19" s="103" t="s">
        <v>99</v>
      </c>
      <c r="D19" s="102" t="s">
        <v>12</v>
      </c>
      <c r="E19" s="104">
        <v>2</v>
      </c>
      <c r="F19" s="105"/>
      <c r="G19" s="106">
        <f t="shared" ref="G19:G21" si="2">F19*E19</f>
        <v>0</v>
      </c>
      <c r="H19" s="107"/>
      <c r="I19" s="107"/>
    </row>
    <row r="20" spans="1:11" s="108" customFormat="1" ht="15" x14ac:dyDescent="0.2">
      <c r="A20" s="102">
        <v>31</v>
      </c>
      <c r="B20" s="103"/>
      <c r="C20" s="103" t="s">
        <v>98</v>
      </c>
      <c r="D20" s="102" t="s">
        <v>12</v>
      </c>
      <c r="E20" s="104">
        <v>2</v>
      </c>
      <c r="F20" s="105"/>
      <c r="G20" s="106">
        <f t="shared" si="2"/>
        <v>0</v>
      </c>
      <c r="H20" s="107"/>
      <c r="I20" s="107"/>
    </row>
    <row r="21" spans="1:11" s="108" customFormat="1" ht="15" x14ac:dyDescent="0.2">
      <c r="A21" s="102">
        <v>35</v>
      </c>
      <c r="B21" s="103"/>
      <c r="C21" s="103" t="s">
        <v>97</v>
      </c>
      <c r="D21" s="102" t="s">
        <v>12</v>
      </c>
      <c r="E21" s="104">
        <v>2</v>
      </c>
      <c r="F21" s="105"/>
      <c r="G21" s="106">
        <f t="shared" si="2"/>
        <v>0</v>
      </c>
      <c r="H21" s="107"/>
      <c r="I21" s="107"/>
    </row>
    <row r="22" spans="1:11" ht="15" x14ac:dyDescent="0.2">
      <c r="A22" s="9"/>
      <c r="B22" s="9" t="s">
        <v>9</v>
      </c>
      <c r="C22" s="122" t="s">
        <v>20</v>
      </c>
      <c r="D22" s="123"/>
      <c r="E22" s="123"/>
      <c r="F22" s="123"/>
      <c r="G22" s="10">
        <f>SUM(G19:G21)</f>
        <v>0</v>
      </c>
      <c r="H22" s="2"/>
      <c r="I22" s="2"/>
      <c r="J22" s="2"/>
      <c r="K22" s="2"/>
    </row>
    <row r="23" spans="1:11" ht="15" x14ac:dyDescent="0.2">
      <c r="A23" s="126"/>
      <c r="B23" s="126"/>
      <c r="C23" s="127" t="s">
        <v>21</v>
      </c>
      <c r="D23" s="127"/>
      <c r="E23" s="127"/>
      <c r="F23" s="127"/>
      <c r="G23" s="127"/>
      <c r="H23" s="2"/>
      <c r="I23" s="2"/>
      <c r="J23" s="2"/>
      <c r="K23" s="2"/>
    </row>
    <row r="24" spans="1:11" s="108" customFormat="1" ht="15" x14ac:dyDescent="0.2">
      <c r="A24" s="102">
        <v>39</v>
      </c>
      <c r="B24" s="103"/>
      <c r="C24" s="103" t="s">
        <v>96</v>
      </c>
      <c r="D24" s="102" t="s">
        <v>12</v>
      </c>
      <c r="E24" s="104">
        <v>3</v>
      </c>
      <c r="F24" s="105"/>
      <c r="G24" s="106">
        <f t="shared" ref="G24" si="3">F24*E24</f>
        <v>0</v>
      </c>
      <c r="H24" s="107"/>
      <c r="I24" s="107"/>
    </row>
    <row r="25" spans="1:11" ht="15" x14ac:dyDescent="0.2">
      <c r="A25" s="9"/>
      <c r="B25" s="9" t="s">
        <v>9</v>
      </c>
      <c r="C25" s="122" t="s">
        <v>21</v>
      </c>
      <c r="D25" s="123"/>
      <c r="E25" s="123"/>
      <c r="F25" s="123"/>
      <c r="G25" s="10">
        <f>SUM(G24:G24)</f>
        <v>0</v>
      </c>
      <c r="H25" s="2"/>
      <c r="I25" s="2"/>
      <c r="J25" s="2"/>
      <c r="K25" s="2"/>
    </row>
    <row r="26" spans="1:11" ht="15" x14ac:dyDescent="0.2">
      <c r="A26" s="11"/>
      <c r="B26" s="11" t="s">
        <v>9</v>
      </c>
      <c r="C26" s="124" t="s">
        <v>1</v>
      </c>
      <c r="D26" s="123"/>
      <c r="E26" s="123"/>
      <c r="F26" s="123"/>
      <c r="G26" s="12">
        <f>G9+G13+G17+G22+G25</f>
        <v>0</v>
      </c>
      <c r="H26" s="2"/>
      <c r="I26" s="2"/>
      <c r="J26" s="2"/>
      <c r="K26" s="2"/>
    </row>
    <row r="27" spans="1:11" ht="1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15" x14ac:dyDescent="0.2">
      <c r="A28" s="128"/>
      <c r="B28" s="129"/>
      <c r="C28" s="129" t="s">
        <v>22</v>
      </c>
      <c r="D28" s="129"/>
      <c r="E28" s="129"/>
      <c r="F28" s="129"/>
      <c r="G28" s="130"/>
      <c r="H28" s="2"/>
      <c r="I28" s="2"/>
      <c r="J28" s="2"/>
      <c r="K28" s="2"/>
    </row>
    <row r="29" spans="1:11" ht="15" x14ac:dyDescent="0.2">
      <c r="A29" s="3" t="s">
        <v>2</v>
      </c>
      <c r="B29" s="3" t="s">
        <v>3</v>
      </c>
      <c r="C29" s="3" t="s">
        <v>4</v>
      </c>
      <c r="D29" s="3" t="s">
        <v>5</v>
      </c>
      <c r="E29" s="3" t="s">
        <v>6</v>
      </c>
      <c r="F29" s="3" t="s">
        <v>7</v>
      </c>
      <c r="G29" s="3" t="s">
        <v>8</v>
      </c>
      <c r="H29" s="2"/>
      <c r="I29" s="2"/>
      <c r="J29" s="2"/>
      <c r="K29" s="2"/>
    </row>
    <row r="30" spans="1:11" ht="15" x14ac:dyDescent="0.2">
      <c r="A30" s="126"/>
      <c r="B30" s="126"/>
      <c r="C30" s="127" t="s">
        <v>95</v>
      </c>
      <c r="D30" s="127"/>
      <c r="E30" s="127"/>
      <c r="F30" s="127"/>
      <c r="G30" s="127"/>
      <c r="H30" s="2"/>
      <c r="I30" s="2"/>
      <c r="J30" s="2"/>
      <c r="K30" s="2"/>
    </row>
    <row r="31" spans="1:11" ht="14.25" customHeight="1" x14ac:dyDescent="0.2">
      <c r="A31" s="126"/>
      <c r="B31" s="126"/>
      <c r="C31" s="127" t="s">
        <v>23</v>
      </c>
      <c r="D31" s="127"/>
      <c r="E31" s="127"/>
      <c r="F31" s="127"/>
      <c r="G31" s="127"/>
      <c r="H31" s="2"/>
      <c r="I31" s="2"/>
      <c r="J31" s="2"/>
      <c r="K31" s="2"/>
    </row>
    <row r="32" spans="1:11" ht="15" x14ac:dyDescent="0.2">
      <c r="A32" s="4">
        <v>44</v>
      </c>
      <c r="B32" s="5"/>
      <c r="C32" s="5" t="s">
        <v>25</v>
      </c>
      <c r="D32" s="4" t="s">
        <v>24</v>
      </c>
      <c r="E32" s="6">
        <v>16</v>
      </c>
      <c r="F32" s="7"/>
      <c r="G32" s="8">
        <f>F32*E32</f>
        <v>0</v>
      </c>
      <c r="H32" s="2"/>
      <c r="I32" s="2"/>
    </row>
    <row r="33" spans="1:11" ht="15" x14ac:dyDescent="0.2">
      <c r="A33" s="9"/>
      <c r="B33" s="9" t="s">
        <v>9</v>
      </c>
      <c r="C33" s="122" t="s">
        <v>23</v>
      </c>
      <c r="D33" s="123"/>
      <c r="E33" s="123"/>
      <c r="F33" s="123"/>
      <c r="G33" s="10">
        <f>SUM(G32:G32)</f>
        <v>0</v>
      </c>
      <c r="H33" s="2"/>
      <c r="I33" s="2"/>
      <c r="J33" s="2"/>
      <c r="K33" s="2"/>
    </row>
    <row r="34" spans="1:11" ht="15" x14ac:dyDescent="0.2">
      <c r="A34" s="126"/>
      <c r="B34" s="126"/>
      <c r="C34" s="127" t="s">
        <v>26</v>
      </c>
      <c r="D34" s="127"/>
      <c r="E34" s="127"/>
      <c r="F34" s="127"/>
      <c r="G34" s="127"/>
      <c r="H34" s="2"/>
      <c r="I34" s="2"/>
      <c r="J34" s="2"/>
      <c r="K34" s="2"/>
    </row>
    <row r="35" spans="1:11" ht="15" x14ac:dyDescent="0.2">
      <c r="A35" s="4">
        <v>57</v>
      </c>
      <c r="B35" s="5" t="s">
        <v>94</v>
      </c>
      <c r="C35" s="5" t="s">
        <v>93</v>
      </c>
      <c r="D35" s="4" t="s">
        <v>12</v>
      </c>
      <c r="E35" s="6">
        <v>2</v>
      </c>
      <c r="F35" s="7"/>
      <c r="G35" s="8">
        <f t="shared" ref="G35:G40" si="4">F35*E35</f>
        <v>0</v>
      </c>
      <c r="H35" s="2"/>
      <c r="I35" s="2"/>
    </row>
    <row r="36" spans="1:11" ht="15" x14ac:dyDescent="0.2">
      <c r="A36" s="4">
        <v>58</v>
      </c>
      <c r="B36" s="5" t="s">
        <v>27</v>
      </c>
      <c r="C36" s="5" t="s">
        <v>92</v>
      </c>
      <c r="D36" s="4" t="s">
        <v>12</v>
      </c>
      <c r="E36" s="6">
        <v>11</v>
      </c>
      <c r="F36" s="7"/>
      <c r="G36" s="8">
        <f t="shared" si="4"/>
        <v>0</v>
      </c>
      <c r="H36" s="2"/>
      <c r="I36" s="2"/>
    </row>
    <row r="37" spans="1:11" ht="15" x14ac:dyDescent="0.2">
      <c r="A37" s="4">
        <v>62</v>
      </c>
      <c r="B37" s="5" t="s">
        <v>28</v>
      </c>
      <c r="C37" s="5" t="s">
        <v>29</v>
      </c>
      <c r="D37" s="4" t="s">
        <v>15</v>
      </c>
      <c r="E37" s="6">
        <v>80</v>
      </c>
      <c r="F37" s="7"/>
      <c r="G37" s="8">
        <f t="shared" si="4"/>
        <v>0</v>
      </c>
      <c r="H37" s="2"/>
      <c r="I37" s="2"/>
    </row>
    <row r="38" spans="1:11" ht="15" x14ac:dyDescent="0.2">
      <c r="A38" s="4">
        <v>64</v>
      </c>
      <c r="B38" s="5"/>
      <c r="C38" s="5" t="s">
        <v>91</v>
      </c>
      <c r="D38" s="4" t="s">
        <v>15</v>
      </c>
      <c r="E38" s="6">
        <v>80</v>
      </c>
      <c r="F38" s="7"/>
      <c r="G38" s="8">
        <f t="shared" si="4"/>
        <v>0</v>
      </c>
      <c r="H38" s="2"/>
      <c r="I38" s="2"/>
    </row>
    <row r="39" spans="1:11" ht="15" x14ac:dyDescent="0.2">
      <c r="A39" s="4">
        <v>66</v>
      </c>
      <c r="B39" s="5"/>
      <c r="C39" s="5" t="s">
        <v>90</v>
      </c>
      <c r="D39" s="4" t="s">
        <v>24</v>
      </c>
      <c r="E39" s="6">
        <v>3</v>
      </c>
      <c r="F39" s="7"/>
      <c r="G39" s="8">
        <f t="shared" si="4"/>
        <v>0</v>
      </c>
      <c r="H39" s="2"/>
      <c r="I39" s="2"/>
    </row>
    <row r="40" spans="1:11" ht="15" x14ac:dyDescent="0.2">
      <c r="A40" s="4">
        <v>74</v>
      </c>
      <c r="B40" s="5"/>
      <c r="C40" s="5" t="s">
        <v>89</v>
      </c>
      <c r="D40" s="4" t="s">
        <v>12</v>
      </c>
      <c r="E40" s="6">
        <v>2</v>
      </c>
      <c r="F40" s="7"/>
      <c r="G40" s="8">
        <f t="shared" si="4"/>
        <v>0</v>
      </c>
      <c r="H40" s="2"/>
      <c r="I40" s="2"/>
    </row>
    <row r="41" spans="1:11" ht="15" x14ac:dyDescent="0.2">
      <c r="A41" s="9"/>
      <c r="B41" s="9" t="s">
        <v>9</v>
      </c>
      <c r="C41" s="122" t="s">
        <v>26</v>
      </c>
      <c r="D41" s="123"/>
      <c r="E41" s="123"/>
      <c r="F41" s="123"/>
      <c r="G41" s="10">
        <f>SUM(G35:G40)</f>
        <v>0</v>
      </c>
      <c r="H41" s="2"/>
      <c r="I41" s="2"/>
      <c r="J41" s="2"/>
      <c r="K41" s="2"/>
    </row>
    <row r="42" spans="1:11" ht="15" x14ac:dyDescent="0.2">
      <c r="A42" s="126"/>
      <c r="B42" s="126"/>
      <c r="C42" s="127" t="s">
        <v>30</v>
      </c>
      <c r="D42" s="127"/>
      <c r="E42" s="127"/>
      <c r="F42" s="127"/>
      <c r="G42" s="127"/>
      <c r="H42" s="2"/>
      <c r="I42" s="2"/>
      <c r="J42" s="2"/>
      <c r="K42" s="2"/>
    </row>
    <row r="43" spans="1:11" ht="15" x14ac:dyDescent="0.2">
      <c r="A43" s="4">
        <v>85</v>
      </c>
      <c r="B43" s="5"/>
      <c r="C43" s="5" t="s">
        <v>88</v>
      </c>
      <c r="D43" s="4" t="s">
        <v>87</v>
      </c>
      <c r="E43" s="6">
        <v>2</v>
      </c>
      <c r="F43" s="7"/>
      <c r="G43" s="8">
        <f t="shared" ref="G43:G45" si="5">F43*E43</f>
        <v>0</v>
      </c>
      <c r="H43" s="2"/>
      <c r="I43" s="2"/>
    </row>
    <row r="44" spans="1:11" ht="15" x14ac:dyDescent="0.2">
      <c r="A44" s="4">
        <v>86</v>
      </c>
      <c r="B44" s="5" t="s">
        <v>32</v>
      </c>
      <c r="C44" s="5" t="s">
        <v>31</v>
      </c>
      <c r="D44" s="4" t="s">
        <v>12</v>
      </c>
      <c r="E44" s="6">
        <v>8</v>
      </c>
      <c r="F44" s="7"/>
      <c r="G44" s="8">
        <f t="shared" si="5"/>
        <v>0</v>
      </c>
      <c r="H44" s="2"/>
      <c r="I44" s="2"/>
    </row>
    <row r="45" spans="1:11" ht="15" x14ac:dyDescent="0.2">
      <c r="A45" s="4">
        <v>87</v>
      </c>
      <c r="B45" s="5" t="s">
        <v>86</v>
      </c>
      <c r="C45" s="5" t="s">
        <v>85</v>
      </c>
      <c r="D45" s="4" t="s">
        <v>12</v>
      </c>
      <c r="E45" s="6">
        <v>4</v>
      </c>
      <c r="F45" s="7"/>
      <c r="G45" s="8">
        <f t="shared" si="5"/>
        <v>0</v>
      </c>
      <c r="H45" s="2"/>
      <c r="I45" s="2"/>
    </row>
    <row r="46" spans="1:11" ht="15" x14ac:dyDescent="0.2">
      <c r="A46" s="11"/>
      <c r="B46" s="11" t="s">
        <v>9</v>
      </c>
      <c r="C46" s="124" t="s">
        <v>22</v>
      </c>
      <c r="D46" s="123"/>
      <c r="E46" s="123"/>
      <c r="F46" s="123"/>
      <c r="G46" s="12">
        <f>G33+G41</f>
        <v>0</v>
      </c>
      <c r="H46" s="2"/>
      <c r="I46" s="2"/>
      <c r="J46" s="2"/>
      <c r="K46" s="2"/>
    </row>
    <row r="47" spans="1:11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" x14ac:dyDescent="0.2">
      <c r="A48" s="125" t="s">
        <v>33</v>
      </c>
      <c r="B48" s="125"/>
      <c r="C48" s="125"/>
      <c r="D48" s="125"/>
      <c r="E48" s="125"/>
      <c r="F48" s="125"/>
      <c r="G48" s="13">
        <f>+G26+G46</f>
        <v>0</v>
      </c>
      <c r="H48" s="2"/>
    </row>
  </sheetData>
  <mergeCells count="37">
    <mergeCell ref="A1:B1"/>
    <mergeCell ref="C1:G1"/>
    <mergeCell ref="A2:B2"/>
    <mergeCell ref="C2:G2"/>
    <mergeCell ref="A4:B4"/>
    <mergeCell ref="C4:G4"/>
    <mergeCell ref="A6:B6"/>
    <mergeCell ref="C6:G6"/>
    <mergeCell ref="C8:F8"/>
    <mergeCell ref="C9:F9"/>
    <mergeCell ref="A10:B10"/>
    <mergeCell ref="C10:G10"/>
    <mergeCell ref="C13:F13"/>
    <mergeCell ref="A14:B14"/>
    <mergeCell ref="C14:G14"/>
    <mergeCell ref="C17:F17"/>
    <mergeCell ref="A18:B18"/>
    <mergeCell ref="C18:G18"/>
    <mergeCell ref="C22:F22"/>
    <mergeCell ref="A23:B23"/>
    <mergeCell ref="C23:G23"/>
    <mergeCell ref="C25:F25"/>
    <mergeCell ref="C26:F26"/>
    <mergeCell ref="A28:B28"/>
    <mergeCell ref="C28:G28"/>
    <mergeCell ref="A30:B30"/>
    <mergeCell ref="C30:G30"/>
    <mergeCell ref="A31:B31"/>
    <mergeCell ref="C31:G31"/>
    <mergeCell ref="C33:F33"/>
    <mergeCell ref="C46:F46"/>
    <mergeCell ref="A48:F48"/>
    <mergeCell ref="A34:B34"/>
    <mergeCell ref="C34:G34"/>
    <mergeCell ref="C41:F41"/>
    <mergeCell ref="A42:B42"/>
    <mergeCell ref="C42:G42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6704ED-A253-4E14-B4E9-101AA3E8AEB3}"/>
</file>

<file path=customXml/itemProps2.xml><?xml version="1.0" encoding="utf-8"?>
<ds:datastoreItem xmlns:ds="http://schemas.openxmlformats.org/officeDocument/2006/customXml" ds:itemID="{64010311-947E-4D36-84DE-17C4AEB0B6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19</vt:i4>
      </vt:variant>
    </vt:vector>
  </HeadingPairs>
  <TitlesOfParts>
    <vt:vector size="21" baseType="lpstr">
      <vt:lpstr>Krycí list</vt:lpstr>
      <vt:lpstr>ELEKTROINSTALACE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ELEKTROINSTALACE!Oblast_tisku</vt:lpstr>
      <vt:lpstr>'Krycí list'!Oblast_tisku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Marcela Dvořáková</cp:lastModifiedBy>
  <cp:lastPrinted>2023-03-29T14:45:50Z</cp:lastPrinted>
  <dcterms:created xsi:type="dcterms:W3CDTF">2022-08-29T08:19:13Z</dcterms:created>
  <dcterms:modified xsi:type="dcterms:W3CDTF">2024-03-06T15:11:46Z</dcterms:modified>
</cp:coreProperties>
</file>